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2" i="1"/>
  <c r="F21"/>
  <c r="F20"/>
  <c r="F19"/>
  <c r="F18"/>
  <c r="F15"/>
  <c r="F14"/>
  <c r="F13"/>
  <c r="F12"/>
  <c r="F11"/>
  <c r="F7"/>
  <c r="F6"/>
  <c r="D5" l="1"/>
  <c r="F5" s="1"/>
  <c r="C18"/>
  <c r="D14"/>
  <c r="D13"/>
  <c r="C8"/>
  <c r="D19"/>
  <c r="D22"/>
  <c r="C22"/>
  <c r="F17"/>
  <c r="F16"/>
  <c r="F10"/>
  <c r="F9"/>
  <c r="F8"/>
  <c r="G22" l="1"/>
</calcChain>
</file>

<file path=xl/sharedStrings.xml><?xml version="1.0" encoding="utf-8"?>
<sst xmlns="http://schemas.openxmlformats.org/spreadsheetml/2006/main" count="50" uniqueCount="32">
  <si>
    <t>Заклад</t>
  </si>
  <si>
    <t>Призначення платежу</t>
  </si>
  <si>
    <t>Надійшло (грн)</t>
  </si>
  <si>
    <t>Використано (грн)</t>
  </si>
  <si>
    <t>Перелік придбаних товарів</t>
  </si>
  <si>
    <t>Залишок</t>
  </si>
  <si>
    <t>КЗДО №1</t>
  </si>
  <si>
    <t>Благодійні внески</t>
  </si>
  <si>
    <t>КЗДО №5</t>
  </si>
  <si>
    <t>КЗДО №11</t>
  </si>
  <si>
    <t>КЗДО №13</t>
  </si>
  <si>
    <t>КЗДО №16</t>
  </si>
  <si>
    <t>КЗДО №21</t>
  </si>
  <si>
    <t>КЗДО №22</t>
  </si>
  <si>
    <t>З/о Ліцей</t>
  </si>
  <si>
    <t>НВК №1</t>
  </si>
  <si>
    <t>НВК №2</t>
  </si>
  <si>
    <t>КЗ НВО</t>
  </si>
  <si>
    <t>СЗШ №4</t>
  </si>
  <si>
    <t>СЗШ №6</t>
  </si>
  <si>
    <t>СЗШ №9</t>
  </si>
  <si>
    <t>БТДЮ</t>
  </si>
  <si>
    <t>ДЮСШ</t>
  </si>
  <si>
    <t>будівельні матеріали</t>
  </si>
  <si>
    <t>Шолоховська сзш</t>
  </si>
  <si>
    <t>на 01.10.20</t>
  </si>
  <si>
    <t xml:space="preserve">          Інформація щодо надходження і використання благодійних внесків за III кв.2020</t>
  </si>
  <si>
    <t>умивальник</t>
  </si>
  <si>
    <t>госп.товари, унітази, змішувач</t>
  </si>
  <si>
    <t>госп.товари</t>
  </si>
  <si>
    <t>госп.товари, магнітний вал, фотобарабан, тонер, буд.матеріали</t>
  </si>
  <si>
    <t>госп.товари, буд.матеріали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</si>
</sst>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  <border>
      <left style="thin">
        <color rgb="FF00000A"/>
      </left>
      <right style="thin">
        <color rgb="FF00000A"/>
      </right>
      <top style="thin">
        <color rgb="FF00000A"/>
      </top>
      <bottom/>
      <diagonal/>
    </border>
    <border>
      <left style="thin">
        <color rgb="FF00000A"/>
      </left>
      <right style="thin">
        <color rgb="FF00000A"/>
      </right>
      <top/>
      <bottom style="thin">
        <color rgb="FF00000A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3" fillId="0" borderId="0" xfId="0" applyFont="1"/>
    <xf numFmtId="2" fontId="5" fillId="2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center" wrapText="1"/>
    </xf>
    <xf numFmtId="2" fontId="8" fillId="0" borderId="0" xfId="0" applyNumberFormat="1" applyFont="1"/>
    <xf numFmtId="0" fontId="2" fillId="0" borderId="3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2" fontId="9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9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>
      <selection activeCell="H14" sqref="H14"/>
    </sheetView>
  </sheetViews>
  <sheetFormatPr defaultRowHeight="15"/>
  <cols>
    <col min="1" max="1" width="10.140625" customWidth="1"/>
    <col min="2" max="3" width="13.5703125" customWidth="1"/>
    <col min="4" max="4" width="13.85546875" customWidth="1"/>
    <col min="5" max="5" width="16.85546875" customWidth="1"/>
    <col min="6" max="6" width="13.140625" customWidth="1"/>
  </cols>
  <sheetData>
    <row r="1" spans="1:6">
      <c r="A1" s="4" t="s">
        <v>26</v>
      </c>
    </row>
    <row r="3" spans="1:6" ht="15.75">
      <c r="A3" s="10" t="s">
        <v>0</v>
      </c>
      <c r="B3" s="10" t="s">
        <v>1</v>
      </c>
      <c r="C3" s="10" t="s">
        <v>2</v>
      </c>
      <c r="D3" s="12" t="s">
        <v>3</v>
      </c>
      <c r="E3" s="12" t="s">
        <v>4</v>
      </c>
      <c r="F3" s="1" t="s">
        <v>5</v>
      </c>
    </row>
    <row r="4" spans="1:6" ht="33.75" customHeight="1">
      <c r="A4" s="11"/>
      <c r="B4" s="11"/>
      <c r="C4" s="11"/>
      <c r="D4" s="13"/>
      <c r="E4" s="13"/>
      <c r="F4" s="9" t="s">
        <v>25</v>
      </c>
    </row>
    <row r="5" spans="1:6" ht="30" customHeight="1">
      <c r="A5" s="2" t="s">
        <v>6</v>
      </c>
      <c r="B5" s="2" t="s">
        <v>7</v>
      </c>
      <c r="C5" s="15"/>
      <c r="D5" s="16">
        <f>14.9+1358.1</f>
        <v>1373</v>
      </c>
      <c r="E5" s="18" t="s">
        <v>23</v>
      </c>
      <c r="F5" s="6">
        <f>SUM(1373+C5-D5)</f>
        <v>0</v>
      </c>
    </row>
    <row r="6" spans="1:6" ht="30" customHeight="1">
      <c r="A6" s="2" t="s">
        <v>8</v>
      </c>
      <c r="B6" s="2" t="s">
        <v>7</v>
      </c>
      <c r="C6" s="15"/>
      <c r="D6" s="17"/>
      <c r="E6" s="19"/>
      <c r="F6" s="6">
        <f>SUM(19.3+C6-D6)</f>
        <v>19.3</v>
      </c>
    </row>
    <row r="7" spans="1:6" ht="30" customHeight="1">
      <c r="A7" s="2" t="s">
        <v>9</v>
      </c>
      <c r="B7" s="2" t="s">
        <v>7</v>
      </c>
      <c r="C7" s="15">
        <v>390</v>
      </c>
      <c r="D7" s="16"/>
      <c r="E7" s="19"/>
      <c r="F7" s="6">
        <f>SUM(1574.71+C7-D7)</f>
        <v>1964.71</v>
      </c>
    </row>
    <row r="8" spans="1:6" ht="30" customHeight="1">
      <c r="A8" s="2" t="s">
        <v>10</v>
      </c>
      <c r="B8" s="2" t="s">
        <v>7</v>
      </c>
      <c r="C8" s="15">
        <f>210+194.4+50+50+50+150+60+500+230+660+200+285</f>
        <v>2639.4</v>
      </c>
      <c r="D8" s="17">
        <v>1819</v>
      </c>
      <c r="E8" s="19" t="s">
        <v>27</v>
      </c>
      <c r="F8" s="6">
        <f>SUM(406.35+C8-D8)</f>
        <v>1226.75</v>
      </c>
    </row>
    <row r="9" spans="1:6" ht="30" customHeight="1">
      <c r="A9" s="2" t="s">
        <v>11</v>
      </c>
      <c r="B9" s="2" t="s">
        <v>7</v>
      </c>
      <c r="C9" s="15">
        <v>950</v>
      </c>
      <c r="D9" s="17"/>
      <c r="E9" s="19"/>
      <c r="F9" s="6">
        <f>SUM(757.79+C9-D9)</f>
        <v>1707.79</v>
      </c>
    </row>
    <row r="10" spans="1:6" ht="30" customHeight="1">
      <c r="A10" s="2" t="s">
        <v>12</v>
      </c>
      <c r="B10" s="2" t="s">
        <v>7</v>
      </c>
      <c r="C10" s="14">
        <v>6150</v>
      </c>
      <c r="D10" s="17"/>
      <c r="E10" s="19"/>
      <c r="F10" s="6">
        <f>SUM(676.02+C10-D10)</f>
        <v>6826.02</v>
      </c>
    </row>
    <row r="11" spans="1:6" ht="30" customHeight="1">
      <c r="A11" s="2" t="s">
        <v>13</v>
      </c>
      <c r="B11" s="2" t="s">
        <v>7</v>
      </c>
      <c r="C11" s="15">
        <v>3300</v>
      </c>
      <c r="D11" s="17"/>
      <c r="E11" s="19"/>
      <c r="F11" s="6">
        <f>SUM(983.9+C11-D11)</f>
        <v>4283.8999999999996</v>
      </c>
    </row>
    <row r="12" spans="1:6" ht="30" customHeight="1">
      <c r="A12" s="2" t="s">
        <v>24</v>
      </c>
      <c r="B12" s="2" t="s">
        <v>7</v>
      </c>
      <c r="C12" s="15">
        <v>14.9</v>
      </c>
      <c r="D12" s="17"/>
      <c r="E12" s="19"/>
      <c r="F12" s="6">
        <f>SUM(0+C12-D12)</f>
        <v>14.9</v>
      </c>
    </row>
    <row r="13" spans="1:6" ht="41.25" customHeight="1">
      <c r="A13" s="2" t="s">
        <v>14</v>
      </c>
      <c r="B13" s="2" t="s">
        <v>7</v>
      </c>
      <c r="C13" s="15">
        <v>1000</v>
      </c>
      <c r="D13" s="17">
        <f>655+492.05+1900+1580+1580+2016+540+1436.7</f>
        <v>10199.75</v>
      </c>
      <c r="E13" s="19" t="s">
        <v>28</v>
      </c>
      <c r="F13" s="6">
        <f>SUM(15704.32+C13-D13)</f>
        <v>6504.57</v>
      </c>
    </row>
    <row r="14" spans="1:6" ht="30" customHeight="1">
      <c r="A14" s="2" t="s">
        <v>15</v>
      </c>
      <c r="B14" s="2" t="s">
        <v>7</v>
      </c>
      <c r="C14" s="15"/>
      <c r="D14" s="16">
        <f>1065+2450</f>
        <v>3515</v>
      </c>
      <c r="E14" s="19" t="s">
        <v>29</v>
      </c>
      <c r="F14" s="6">
        <f>SUM(4806.74+C14-D14)</f>
        <v>1291.7399999999998</v>
      </c>
    </row>
    <row r="15" spans="1:6" ht="75" customHeight="1">
      <c r="A15" s="2" t="s">
        <v>16</v>
      </c>
      <c r="B15" s="2" t="s">
        <v>7</v>
      </c>
      <c r="C15" s="15">
        <v>2915</v>
      </c>
      <c r="D15" s="17">
        <v>14759</v>
      </c>
      <c r="E15" s="19" t="s">
        <v>30</v>
      </c>
      <c r="F15" s="6">
        <f>SUM(17800.4+C15-D15)</f>
        <v>5956.4000000000015</v>
      </c>
    </row>
    <row r="16" spans="1:6" ht="30" customHeight="1">
      <c r="A16" s="2" t="s">
        <v>17</v>
      </c>
      <c r="B16" s="2" t="s">
        <v>7</v>
      </c>
      <c r="C16" s="14">
        <v>400</v>
      </c>
      <c r="D16" s="17"/>
      <c r="E16" s="19"/>
      <c r="F16" s="6">
        <f>SUM(7.15+C16-D16)</f>
        <v>407.15</v>
      </c>
    </row>
    <row r="17" spans="1:7" ht="30" customHeight="1">
      <c r="A17" s="2" t="s">
        <v>18</v>
      </c>
      <c r="B17" s="2" t="s">
        <v>7</v>
      </c>
      <c r="C17" s="15"/>
      <c r="D17" s="16">
        <v>1700</v>
      </c>
      <c r="E17" s="19" t="s">
        <v>23</v>
      </c>
      <c r="F17" s="6">
        <f>SUM(2103.9+C17-D17)</f>
        <v>403.90000000000009</v>
      </c>
    </row>
    <row r="18" spans="1:7" ht="30" customHeight="1">
      <c r="A18" s="2" t="s">
        <v>19</v>
      </c>
      <c r="B18" s="2" t="s">
        <v>7</v>
      </c>
      <c r="C18" s="15">
        <f>460+388</f>
        <v>848</v>
      </c>
      <c r="D18" s="17">
        <v>4268</v>
      </c>
      <c r="E18" s="19" t="s">
        <v>31</v>
      </c>
      <c r="F18" s="6">
        <f>SUM(4448.17+C18-D18)</f>
        <v>1028.17</v>
      </c>
    </row>
    <row r="19" spans="1:7" ht="30" customHeight="1">
      <c r="A19" s="2" t="s">
        <v>20</v>
      </c>
      <c r="B19" s="2" t="s">
        <v>7</v>
      </c>
      <c r="C19" s="15"/>
      <c r="D19" s="17">
        <f>2722.5+1944.5</f>
        <v>4667</v>
      </c>
      <c r="E19" s="19" t="s">
        <v>23</v>
      </c>
      <c r="F19" s="6">
        <f>SUM(6584.13+C19-D19)</f>
        <v>1917.13</v>
      </c>
    </row>
    <row r="20" spans="1:7" ht="37.5" customHeight="1">
      <c r="A20" s="2" t="s">
        <v>21</v>
      </c>
      <c r="B20" s="2" t="s">
        <v>7</v>
      </c>
      <c r="C20" s="14"/>
      <c r="D20" s="17"/>
      <c r="E20" s="19"/>
      <c r="F20" s="6">
        <f>SUM(338.75+C20-D20)</f>
        <v>338.75</v>
      </c>
    </row>
    <row r="21" spans="1:7" ht="30" customHeight="1">
      <c r="A21" s="2" t="s">
        <v>22</v>
      </c>
      <c r="B21" s="2" t="s">
        <v>7</v>
      </c>
      <c r="C21" s="14"/>
      <c r="D21" s="17"/>
      <c r="E21" s="19"/>
      <c r="F21" s="6">
        <f>SUM(4591.55+C21-D21)</f>
        <v>4591.55</v>
      </c>
    </row>
    <row r="22" spans="1:7" ht="30" customHeight="1">
      <c r="A22" s="3"/>
      <c r="B22" s="3"/>
      <c r="C22" s="5">
        <f>SUM(C5:C21)</f>
        <v>18607.3</v>
      </c>
      <c r="D22" s="5">
        <f>SUM(D5:D21)</f>
        <v>42300.75</v>
      </c>
      <c r="E22" s="20"/>
      <c r="F22" s="7">
        <f>SUM(62176.18+C22-D22)</f>
        <v>38482.729999999996</v>
      </c>
      <c r="G22" s="8">
        <f>SUM(F5:F21)</f>
        <v>38482.730000000003</v>
      </c>
    </row>
  </sheetData>
  <mergeCells count="5"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2020-10-15T09:01:56Z</dcterms:modified>
</cp:coreProperties>
</file>